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ouglas\Desktop\"/>
    </mc:Choice>
  </mc:AlternateContent>
  <xr:revisionPtr revIDLastSave="0" documentId="13_ncr:1_{1C47C7CF-9C0D-48FD-82D6-125F4A0D848C}" xr6:coauthVersionLast="45" xr6:coauthVersionMax="45" xr10:uidLastSave="{00000000-0000-0000-0000-000000000000}"/>
  <bookViews>
    <workbookView xWindow="20370" yWindow="-120" windowWidth="20730" windowHeight="11760" xr2:uid="{00000000-000D-0000-FFFF-FFFF00000000}"/>
  </bookViews>
  <sheets>
    <sheet name="Planilha INSS" sheetId="1" r:id="rId1"/>
    <sheet name="Instrução de us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F12" i="1" l="1"/>
  <c r="E12" i="1"/>
  <c r="D12" i="1"/>
  <c r="G12" i="1" l="1"/>
  <c r="H12" i="1"/>
</calcChain>
</file>

<file path=xl/sharedStrings.xml><?xml version="1.0" encoding="utf-8"?>
<sst xmlns="http://schemas.openxmlformats.org/spreadsheetml/2006/main" count="22" uniqueCount="22">
  <si>
    <t>NOME</t>
  </si>
  <si>
    <t>BASE</t>
  </si>
  <si>
    <t>INSS A RECOLHER</t>
  </si>
  <si>
    <t>JOSE</t>
  </si>
  <si>
    <t>1º ALQ</t>
  </si>
  <si>
    <t>2º ALQ</t>
  </si>
  <si>
    <t>3º ALQ</t>
  </si>
  <si>
    <t>4 º ALQ</t>
  </si>
  <si>
    <t>FAIXA</t>
  </si>
  <si>
    <t>DE</t>
  </si>
  <si>
    <t>ATÉ</t>
  </si>
  <si>
    <t>ALIQUOTA</t>
  </si>
  <si>
    <t>ALIQUOTA EFETIVA</t>
  </si>
  <si>
    <t>Calculo INSS conforme EC 103 de 11/2019</t>
  </si>
  <si>
    <t>Principal objetivo dessa planilha é ajudar no entendimento no novo cáculo mostrando ao usuário o valor descontado em cada faixa uma vez que no recibo de pagamento é demostrado apenas a aliquota efetiva. Dessa forma ajuda também na conferencia de valores, uma forma de confronto com o software de folha de pagamento com o objetivo de evitar erros.</t>
  </si>
  <si>
    <t>CAMPOS DE PREENCHIMENTO</t>
  </si>
  <si>
    <t>nome</t>
  </si>
  <si>
    <t>base</t>
  </si>
  <si>
    <t>faixa : De / Até e Aliquotas</t>
  </si>
  <si>
    <t>Inserir o nome do funcionario</t>
  </si>
  <si>
    <t>Inserir o salário contribuição do funcionário</t>
  </si>
  <si>
    <t>Campos so devem ser alterados caso ocorra alguma alteração ao longo do tempo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</si>
</sst>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Font="1" applyProtection="1">
      <protection locked="0"/>
    </xf>
    <xf numFmtId="165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164" fontId="0" fillId="0" borderId="0" xfId="1" applyNumberFormat="1" applyFont="1" applyProtection="1"/>
    <xf numFmtId="164" fontId="0" fillId="0" borderId="0" xfId="1" applyNumberFormat="1" applyFont="1" applyProtection="1">
      <protection locked="0"/>
    </xf>
    <xf numFmtId="10" fontId="0" fillId="0" borderId="0" xfId="1" applyNumberFormat="1" applyFont="1" applyProtection="1">
      <protection locked="0"/>
    </xf>
    <xf numFmtId="164" fontId="0" fillId="0" borderId="0" xfId="0" applyNumberFormat="1" applyProtection="1">
      <protection locked="0"/>
    </xf>
  </cellXfs>
  <cellStyles count="3">
    <cellStyle name="Moeda" xfId="1" builtinId="4"/>
    <cellStyle name="Normal" xfId="0" builtinId="0"/>
    <cellStyle name="Porcentagem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\ * #,##0.00_-;\-&quot;R$&quot;\ * #,##0.00_-;_-&quot;R$&quot;\ * &quot;-&quot;??_-;_-@_-"/>
      <protection locked="1" hidden="0"/>
    </dxf>
    <dxf>
      <numFmt numFmtId="164" formatCode="_-&quot;R$&quot;\ * #,##0.00_-;\-&quot;R$&quot;\ * #,##0.00_-;_-&quot;R$&quot;\ * &quot;-&quot;??_-;_-@_-"/>
      <protection locked="0" hidden="0"/>
    </dxf>
    <dxf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\ * #,##0.00_-;\-&quot;R$&quot;\ * #,##0.00_-;_-&quot;R$&quot;\ 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\ * #,##0.00_-;\-&quot;R$&quot;\ * #,##0.00_-;_-&quot;R$&quot;\ 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\ * #,##0.00_-;\-&quot;R$&quot;\ * #,##0.00_-;_-&quot;R$&quot;\ 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finititecnologia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9525</xdr:rowOff>
    </xdr:from>
    <xdr:to>
      <xdr:col>8</xdr:col>
      <xdr:colOff>504825</xdr:colOff>
      <xdr:row>6</xdr:row>
      <xdr:rowOff>152072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2F965-CBBB-4A5B-B909-23F26BA52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200025"/>
          <a:ext cx="2028825" cy="10950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97E278-75C3-4AEA-AED9-327D094645DB}" name="Dados" displayName="Dados" ref="A11:H12" totalsRowShown="0" headerRowDxfId="9" dataDxfId="8" dataCellStyle="Moeda">
  <autoFilter ref="A11:H12" xr:uid="{8399A673-A2B7-4148-8850-69873F9DB679}"/>
  <tableColumns count="8">
    <tableColumn id="1" xr3:uid="{61832524-78C9-41EA-A415-8FAA7873E88B}" name="NOME" dataDxfId="7"/>
    <tableColumn id="2" xr3:uid="{C224BB88-D24C-4085-AB0D-3AB3CB3BBCDF}" name="BASE" dataDxfId="6" dataCellStyle="Moeda"/>
    <tableColumn id="3" xr3:uid="{CF8F7430-E436-4BFE-BA11-F17555F6B380}" name="1º ALQ" dataDxfId="0" dataCellStyle="Moeda">
      <calculatedColumnFormula>IF(B12&lt;=$D$3,B12*$E$3,$D$3*$E$3)</calculatedColumnFormula>
    </tableColumn>
    <tableColumn id="4" xr3:uid="{99A828C5-5C48-4E8E-85A1-75C86B801109}" name="2º ALQ" dataDxfId="5" dataCellStyle="Moeda">
      <calculatedColumnFormula>IF(AND(B12&gt;$D$3,B12&lt;=$D$4),(B12-$D$3)*$E$4,IF(B12&gt;$D$4,($D$4-$D$3)*$E$4,""))</calculatedColumnFormula>
    </tableColumn>
    <tableColumn id="5" xr3:uid="{FE12184E-BDBF-460B-B64A-7E58F6216FAD}" name="3º ALQ" dataDxfId="4" dataCellStyle="Moeda">
      <calculatedColumnFormula>IF(AND(B12&gt;$D$4,B12&lt;=$D$5),(B12-$D$4)*$E$5,IF(B12&gt;$D$5,($D$5-$D$4)*$E$5,""))</calculatedColumnFormula>
    </tableColumn>
    <tableColumn id="6" xr3:uid="{AD1A61A1-39D3-4E56-A8AB-E7C7529B0478}" name="4 º ALQ" dataDxfId="3" dataCellStyle="Moeda">
      <calculatedColumnFormula>IF(AND(B12&gt;$D$5,B12&lt;=$D$6),(B12-$D$5)*$E$6,IF(B12&gt;$D$6,($D$6-$D$5)*$E$6,""))</calculatedColumnFormula>
    </tableColumn>
    <tableColumn id="7" xr3:uid="{AA35DF91-9D2A-48B3-AF7B-7DEC9AC6A7F0}" name="ALIQUOTA EFETIVA" dataDxfId="2" dataCellStyle="Moeda">
      <calculatedColumnFormula>IFERROR(IF(Dados[[#This Row],[BASE]]&gt;$D$6,(Dados[[#This Row],[INSS A RECOLHER]]/$D$6),SUM(Dados[[#This Row],[1º ALQ]:[4 º ALQ]])/Dados[[#This Row],[BASE]]),"")</calculatedColumnFormula>
    </tableColumn>
    <tableColumn id="8" xr3:uid="{D641FBFE-D59A-4A59-88A5-0D3C2ABED1A8}" name="INSS A RECOLHER" dataDxfId="1">
      <calculatedColumnFormula>SUM(Dados[[#This Row],[1º ALQ]:[4 º ALQ]])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A8898C-7370-4564-9C86-72BC9C777BB7}" name="Tabela2" displayName="Tabela2" ref="B2:E6" totalsRowShown="0">
  <autoFilter ref="B2:E6" xr:uid="{2A95FD68-A0F6-414E-BA7E-DCD64ABE1F57}"/>
  <tableColumns count="4">
    <tableColumn id="1" xr3:uid="{2593FEF3-2841-4E66-9A3D-7BFB5B9DFEC0}" name="FAIXA" dataDxfId="13"/>
    <tableColumn id="2" xr3:uid="{6C7EBAE5-93AF-417B-A525-803203D0C365}" name="DE" dataDxfId="12" dataCellStyle="Moeda"/>
    <tableColumn id="3" xr3:uid="{8DC6E7B5-C8E9-4F14-8854-6FB81A2344C5}" name="ATÉ" dataDxfId="11" dataCellStyle="Moeda"/>
    <tableColumn id="4" xr3:uid="{A3E388E0-F83D-4531-B1D8-3A32A5545F2A}" name="ALIQUOTA" dataDxfId="10" dataCellStyle="Porcentagem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H12"/>
  <sheetViews>
    <sheetView showGridLines="0" tabSelected="1" zoomScaleNormal="100" workbookViewId="0">
      <selection activeCell="E17" sqref="E17"/>
    </sheetView>
  </sheetViews>
  <sheetFormatPr defaultRowHeight="15" x14ac:dyDescent="0.25"/>
  <cols>
    <col min="1" max="1" width="49.5703125" style="4" customWidth="1"/>
    <col min="2" max="2" width="12.140625" style="4" bestFit="1" customWidth="1"/>
    <col min="3" max="3" width="12.5703125" style="9" bestFit="1" customWidth="1"/>
    <col min="4" max="4" width="14" style="9" customWidth="1"/>
    <col min="5" max="5" width="18.7109375" style="9" customWidth="1"/>
    <col min="6" max="6" width="18.42578125" style="9" customWidth="1"/>
    <col min="7" max="7" width="20" style="8" customWidth="1"/>
    <col min="8" max="8" width="25.85546875" style="4" customWidth="1"/>
  </cols>
  <sheetData>
    <row r="1" spans="1:8" x14ac:dyDescent="0.25">
      <c r="A1"/>
      <c r="B1"/>
      <c r="C1"/>
      <c r="D1"/>
      <c r="E1"/>
      <c r="F1"/>
      <c r="G1"/>
      <c r="H1"/>
    </row>
    <row r="2" spans="1:8" x14ac:dyDescent="0.25">
      <c r="A2"/>
      <c r="B2" s="1" t="s">
        <v>8</v>
      </c>
      <c r="C2" s="2" t="s">
        <v>9</v>
      </c>
      <c r="D2" s="2" t="s">
        <v>10</v>
      </c>
      <c r="E2" s="3" t="s">
        <v>11</v>
      </c>
      <c r="F2"/>
      <c r="G2"/>
      <c r="H2"/>
    </row>
    <row r="3" spans="1:8" x14ac:dyDescent="0.25">
      <c r="A3"/>
      <c r="B3" s="1">
        <v>1</v>
      </c>
      <c r="C3" s="2">
        <v>0</v>
      </c>
      <c r="D3" s="2">
        <v>1045</v>
      </c>
      <c r="E3" s="3">
        <v>7.4999999999999997E-2</v>
      </c>
      <c r="F3"/>
      <c r="G3"/>
      <c r="H3"/>
    </row>
    <row r="4" spans="1:8" x14ac:dyDescent="0.25">
      <c r="A4"/>
      <c r="B4" s="1">
        <v>2</v>
      </c>
      <c r="C4" s="2">
        <v>1045.01</v>
      </c>
      <c r="D4" s="2">
        <v>2089.6</v>
      </c>
      <c r="E4" s="3">
        <v>0.09</v>
      </c>
      <c r="F4"/>
      <c r="G4"/>
      <c r="H4"/>
    </row>
    <row r="5" spans="1:8" x14ac:dyDescent="0.25">
      <c r="A5"/>
      <c r="B5" s="1">
        <v>3</v>
      </c>
      <c r="C5" s="2">
        <v>2089.61</v>
      </c>
      <c r="D5" s="2">
        <v>3134.4</v>
      </c>
      <c r="E5" s="3">
        <v>0.12</v>
      </c>
      <c r="F5"/>
      <c r="G5"/>
      <c r="H5"/>
    </row>
    <row r="6" spans="1:8" x14ac:dyDescent="0.25">
      <c r="A6"/>
      <c r="B6" s="1">
        <v>4</v>
      </c>
      <c r="C6" s="2">
        <v>3134.41</v>
      </c>
      <c r="D6" s="2">
        <v>6101.06</v>
      </c>
      <c r="E6" s="3">
        <v>0.14000000000000001</v>
      </c>
      <c r="F6"/>
      <c r="G6"/>
      <c r="H6"/>
    </row>
    <row r="7" spans="1:8" x14ac:dyDescent="0.25">
      <c r="A7"/>
      <c r="B7"/>
      <c r="C7"/>
      <c r="D7"/>
      <c r="E7"/>
      <c r="F7"/>
      <c r="G7"/>
      <c r="H7"/>
    </row>
    <row r="8" spans="1:8" x14ac:dyDescent="0.25">
      <c r="A8"/>
      <c r="B8"/>
      <c r="C8"/>
      <c r="D8"/>
      <c r="E8"/>
      <c r="F8"/>
      <c r="G8"/>
      <c r="H8"/>
    </row>
    <row r="9" spans="1:8" x14ac:dyDescent="0.25">
      <c r="A9"/>
      <c r="B9"/>
      <c r="C9"/>
      <c r="D9"/>
      <c r="E9"/>
      <c r="F9"/>
      <c r="G9"/>
      <c r="H9"/>
    </row>
    <row r="10" spans="1:8" x14ac:dyDescent="0.25">
      <c r="A10"/>
      <c r="B10"/>
      <c r="C10"/>
      <c r="D10"/>
      <c r="E10"/>
      <c r="F10"/>
      <c r="G10"/>
      <c r="H10"/>
    </row>
    <row r="11" spans="1:8" x14ac:dyDescent="0.25">
      <c r="A11" s="1" t="s">
        <v>0</v>
      </c>
      <c r="B11" s="1" t="s">
        <v>1</v>
      </c>
      <c r="C11" s="1" t="s">
        <v>4</v>
      </c>
      <c r="D11" s="1" t="s">
        <v>5</v>
      </c>
      <c r="E11" s="1" t="s">
        <v>6</v>
      </c>
      <c r="F11" s="1" t="s">
        <v>7</v>
      </c>
      <c r="G11" s="1" t="s">
        <v>12</v>
      </c>
      <c r="H11" s="1" t="s">
        <v>2</v>
      </c>
    </row>
    <row r="12" spans="1:8" x14ac:dyDescent="0.25">
      <c r="A12" s="4" t="s">
        <v>3</v>
      </c>
      <c r="B12" s="2">
        <v>2640</v>
      </c>
      <c r="C12" s="6">
        <f>IF(B12&lt;=$D$3,B12*$E$3,$D$3*$E$3)</f>
        <v>78.375</v>
      </c>
      <c r="D12" s="7">
        <f t="shared" ref="D12" si="0">IF(AND(B12&gt;$D$3,B12&lt;=$D$4),(B12-$D$3)*$E$4,IF(B12&gt;$D$4,($D$4-$D$3)*$E$4,""))</f>
        <v>94.013999999999982</v>
      </c>
      <c r="E12" s="7">
        <f t="shared" ref="E12" si="1">IF(AND(B12&gt;$D$4,B12&lt;=$D$5),(B12-$D$4)*$E$5,IF(B12&gt;$D$5,($D$5-$D$4)*$E$5,""))</f>
        <v>66.048000000000002</v>
      </c>
      <c r="F12" s="7" t="str">
        <f t="shared" ref="F12" si="2">IF(AND(B12&gt;$D$5,B12&lt;=$D$6),(B12-$D$5)*$E$6,IF(B12&gt;$D$6,($D$6-$D$5)*$E$6,""))</f>
        <v/>
      </c>
      <c r="G12" s="8">
        <f>IFERROR(IF(Dados[[#This Row],[BASE]]&gt;$D$6,(Dados[[#This Row],[INSS A RECOLHER]]/$D$6),SUM(Dados[[#This Row],[1º ALQ]:[4 º ALQ]])/Dados[[#This Row],[BASE]]),"")</f>
        <v>9.0317045454545442E-2</v>
      </c>
      <c r="H12" s="9">
        <f>SUM(Dados[[#This Row],[1º ALQ]:[4 º ALQ]])</f>
        <v>238.43699999999998</v>
      </c>
    </row>
  </sheetData>
  <sheetProtection insertColumns="0" insertRows="0" deleteColumns="0" deleteRows="0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C4:D14"/>
  <sheetViews>
    <sheetView showGridLines="0" workbookViewId="0">
      <selection activeCell="D18" sqref="D18"/>
    </sheetView>
  </sheetViews>
  <sheetFormatPr defaultRowHeight="15" x14ac:dyDescent="0.25"/>
  <cols>
    <col min="3" max="3" width="37.7109375" bestFit="1" customWidth="1"/>
    <col min="4" max="4" width="40.28515625" bestFit="1" customWidth="1"/>
  </cols>
  <sheetData>
    <row r="4" spans="3:4" x14ac:dyDescent="0.25">
      <c r="C4" t="s">
        <v>13</v>
      </c>
    </row>
    <row r="6" spans="3:4" ht="150" x14ac:dyDescent="0.25">
      <c r="C6" s="5" t="s">
        <v>14</v>
      </c>
    </row>
    <row r="9" spans="3:4" x14ac:dyDescent="0.25">
      <c r="C9" t="s">
        <v>15</v>
      </c>
    </row>
    <row r="11" spans="3:4" x14ac:dyDescent="0.25">
      <c r="C11" t="s">
        <v>16</v>
      </c>
      <c r="D11" t="s">
        <v>19</v>
      </c>
    </row>
    <row r="12" spans="3:4" x14ac:dyDescent="0.25">
      <c r="C12" t="s">
        <v>17</v>
      </c>
      <c r="D12" t="s">
        <v>20</v>
      </c>
    </row>
    <row r="14" spans="3:4" ht="30" x14ac:dyDescent="0.25">
      <c r="C14" t="s">
        <v>18</v>
      </c>
      <c r="D14" s="5" t="s">
        <v>21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6 z O U L X H 0 H y n A A A A + A A A A B I A H A B D b 2 5 m a W c v U G F j a 2 F n Z S 5 4 b W w g o h g A K K A U A A A A A A A A A A A A A A A A A A A A A A A A A A A A h Y / R C o I w G I V f R X b v N i e V y O + E u k 2 I g u h 2 6 N K R T n G z + W 5 d 9 E i 9 Q k J Z 3 X V 5 D t + B 7 z x u d 0 j H p v a u s j e q 1 Q k K M E W e 1 H l b K F 0 m a L B n P 0 I p h 5 3 I L 6 K U 3 g R r E 4 9 G J a i y t o s J c c 5 h F + K 2 L w m j N C C n b H v I K 9 k I X 2 l j h c 4 l + q y K / y v E 4 f i S 4 Q x H A V 5 E Y Y B X S w Z k r i F T + o u w y R h T I D 8 l b I b a D r 3 k n f X X e y B z B P J + w Z 9 Q S w M E F A A C A A g A h 6 z O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e s z l A o i k e 4 D g A A A B E A A A A T A B w A R m 9 y b X V s Y X M v U 2 V j d G l v b j E u b S C i G A A o o B Q A A A A A A A A A A A A A A A A A A A A A A A A A A A A r T k 0 u y c z P U w i G 0 I b W A F B L A Q I t A B Q A A g A I A I e s z l C 1 x 9 B 8 p w A A A P g A A A A S A A A A A A A A A A A A A A A A A A A A A A B D b 2 5 m a W c v U G F j a 2 F n Z S 5 4 b W x Q S w E C L Q A U A A I A C A C H r M 5 Q D 8 r p q 6 Q A A A D p A A A A E w A A A A A A A A A A A A A A A A D z A A A A W 0 N v b n R l b n R f V H l w Z X N d L n h t b F B L A Q I t A B Q A A g A I A I e s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+ P K x / 7 4 H y Q 6 S M b o c A 2 w W w A A A A A A I A A A A A A B B m A A A A A Q A A I A A A A M g x l c w U Q B v B g H K 4 I 0 4 B I k 3 r 1 2 g B e L 3 u 9 O G o N 8 e 6 3 p E G A A A A A A 6 A A A A A A g A A I A A A A I 6 G R r T w t h W N 4 X 7 0 + P 2 3 f M a f p W 4 t Y B p P x K H 0 z 9 A k A o k / U A A A A O e j S i 6 j P N I m f 7 J F 3 p y N y A h D n h l F I 8 M 0 F v h k B Z I h M e z L C i I L L V o Y r 1 m 2 Q U A v O G h J q X p p M J J w n O l K Q 8 4 2 u S U U F 1 W b 6 v o W n U m D a A E 3 G 3 / I n f J N Q A A A A G V h t 4 C H p 4 R s C x v / Q Y n L 4 + Q K 7 U 9 f b 0 O Y Q + g K B + d 7 j n t B O / e 2 R Y 3 X m 8 p t B d 5 y Y w 0 z h N E 4 B K E I N 3 x Z v p R 1 t O X 6 F F o = < / D a t a M a s h u p > 
</file>

<file path=customXml/itemProps1.xml><?xml version="1.0" encoding="utf-8"?>
<ds:datastoreItem xmlns:ds="http://schemas.openxmlformats.org/officeDocument/2006/customXml" ds:itemID="{BA223BFF-6848-4724-86F6-4CFF5DB654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INSS</vt:lpstr>
      <vt:lpstr>Instrução de uso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fiscal2-u</dc:creator>
  <cp:lastModifiedBy>Douglas</cp:lastModifiedBy>
  <dcterms:created xsi:type="dcterms:W3CDTF">2020-03-05T14:23:56Z</dcterms:created>
  <dcterms:modified xsi:type="dcterms:W3CDTF">2020-06-15T01:03:55Z</dcterms:modified>
</cp:coreProperties>
</file>